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###JPS\KONTROLY\Kontroly PKČ 2018\KA 18-24\Kontrolní závěr k 2019-09-24\"/>
    </mc:Choice>
  </mc:AlternateContent>
  <bookViews>
    <workbookView xWindow="0" yWindow="0" windowWidth="19200" windowHeight="7050"/>
  </bookViews>
  <sheets>
    <sheet name="Kupní ceny DP - RS a IS VZ" sheetId="9" r:id="rId1"/>
  </sheets>
  <definedNames>
    <definedName name="_xlnm._FilterDatabase" localSheetId="0" hidden="1">'Kupní ceny DP - RS a IS VZ'!$A$2:$L$73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9" l="1"/>
  <c r="F71" i="9"/>
  <c r="H70" i="9"/>
  <c r="F70" i="9"/>
  <c r="G69" i="9"/>
  <c r="H69" i="9" s="1"/>
  <c r="H68" i="9"/>
  <c r="G67" i="9"/>
  <c r="H67" i="9" s="1"/>
  <c r="G66" i="9"/>
  <c r="H66" i="9" s="1"/>
  <c r="H65" i="9"/>
  <c r="F65" i="9"/>
  <c r="H64" i="9"/>
  <c r="F64" i="9"/>
  <c r="H63" i="9"/>
  <c r="F63" i="9"/>
  <c r="H62" i="9"/>
  <c r="F62" i="9"/>
  <c r="H61" i="9"/>
  <c r="F61" i="9"/>
  <c r="H60" i="9"/>
  <c r="H59" i="9"/>
  <c r="H58" i="9"/>
  <c r="F58" i="9"/>
  <c r="H57" i="9"/>
  <c r="F57" i="9"/>
  <c r="H56" i="9"/>
  <c r="F56" i="9"/>
  <c r="H55" i="9"/>
  <c r="H54" i="9"/>
  <c r="G53" i="9"/>
  <c r="H53" i="9" s="1"/>
  <c r="G52" i="9"/>
  <c r="H52" i="9" s="1"/>
  <c r="G51" i="9"/>
  <c r="H51" i="9" s="1"/>
  <c r="G50" i="9"/>
  <c r="H50" i="9" s="1"/>
  <c r="G49" i="9"/>
  <c r="H49" i="9" s="1"/>
  <c r="G48" i="9"/>
  <c r="H48" i="9" s="1"/>
  <c r="G47" i="9"/>
  <c r="H47" i="9" s="1"/>
  <c r="G46" i="9"/>
  <c r="H46" i="9" s="1"/>
  <c r="G45" i="9"/>
  <c r="H45" i="9" s="1"/>
  <c r="H44" i="9"/>
  <c r="G43" i="9"/>
  <c r="H43" i="9" s="1"/>
  <c r="H42" i="9"/>
  <c r="F42" i="9"/>
  <c r="H41" i="9"/>
  <c r="F41" i="9"/>
  <c r="H40" i="9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H26" i="9"/>
  <c r="F26" i="9"/>
  <c r="H25" i="9"/>
  <c r="F25" i="9"/>
  <c r="H24" i="9"/>
  <c r="F24" i="9"/>
  <c r="H23" i="9"/>
  <c r="F23" i="9"/>
  <c r="H22" i="9"/>
  <c r="F22" i="9"/>
  <c r="H21" i="9"/>
  <c r="F21" i="9"/>
  <c r="H20" i="9"/>
  <c r="F20" i="9"/>
  <c r="G19" i="9"/>
  <c r="H19" i="9" s="1"/>
  <c r="H18" i="9"/>
  <c r="F18" i="9"/>
  <c r="H17" i="9"/>
  <c r="F17" i="9"/>
  <c r="H16" i="9"/>
  <c r="F16" i="9"/>
  <c r="H15" i="9"/>
  <c r="F15" i="9"/>
  <c r="H14" i="9"/>
  <c r="F14" i="9"/>
  <c r="H13" i="9"/>
  <c r="F13" i="9"/>
  <c r="H12" i="9"/>
  <c r="F12" i="9"/>
  <c r="H11" i="9"/>
  <c r="F11" i="9"/>
  <c r="G10" i="9"/>
  <c r="H10" i="9" s="1"/>
  <c r="H9" i="9"/>
  <c r="H8" i="9"/>
  <c r="G7" i="9"/>
  <c r="H7" i="9" s="1"/>
  <c r="H6" i="9"/>
  <c r="H5" i="9"/>
  <c r="H4" i="9"/>
  <c r="H3" i="9"/>
</calcChain>
</file>

<file path=xl/sharedStrings.xml><?xml version="1.0" encoding="utf-8"?>
<sst xmlns="http://schemas.openxmlformats.org/spreadsheetml/2006/main" count="374" uniqueCount="140">
  <si>
    <t>Počet kusů</t>
  </si>
  <si>
    <t>Datum uzavření smlouvy</t>
  </si>
  <si>
    <t>Zdroj informací</t>
  </si>
  <si>
    <t xml:space="preserve">Datum zveřejnění smlouvy </t>
  </si>
  <si>
    <t>Specifikace DP</t>
  </si>
  <si>
    <t>RS</t>
  </si>
  <si>
    <t>kloubové nízkopodlažní autobusy s pohonem na CNG</t>
  </si>
  <si>
    <t>dvounápravové nízkoplažní autobusy s pohonem na CNG (SOR NBG 12)</t>
  </si>
  <si>
    <t>Jednotková cena bez DPH (v Kč)</t>
  </si>
  <si>
    <t>kloubové nízkopodlažní autobusy s pohonem na CNG (URBANWAY 18m)</t>
  </si>
  <si>
    <t>nízkopodlažní dvounápravové trolejbusy s alternativním pohonem</t>
  </si>
  <si>
    <t>nízkopodlažní trolejbusy s přídavným bateriovým pohonem (ŠKODA 32 Tr)</t>
  </si>
  <si>
    <t>elektrobus pro MHD (SOR NS - electric)</t>
  </si>
  <si>
    <t>cca 18,00</t>
  </si>
  <si>
    <t>cca 12,00</t>
  </si>
  <si>
    <t>trolejbusy parciální ŠKODA 30Tr</t>
  </si>
  <si>
    <t>trolejbusy ŠKODA 30Tr</t>
  </si>
  <si>
    <t>nízkopodlažní trolejbusy s pomocným bateriovým pohonem, se dvěma nápravami (ŠKODA 30Tr)</t>
  </si>
  <si>
    <t>nízkopodlažní elektrobusy se dvěma nápravami (NS 12 electric version 2)</t>
  </si>
  <si>
    <t>nízkopodlažní jednočlánkové elektrobusy</t>
  </si>
  <si>
    <t>minibusy na pohon CNG</t>
  </si>
  <si>
    <t>eletrominibusy a mobilní nabíjecí stanice</t>
  </si>
  <si>
    <t>nízkopodlažní dvoučlánkové trolejbusy (ŠKODA 27Tr)</t>
  </si>
  <si>
    <t>nízkopodlažní jednočlánkové trolejbusy s pomocným akumulátorovým pohonem</t>
  </si>
  <si>
    <t>nízkopodlažní jednočlánkové autobusy s pohonem na CNG</t>
  </si>
  <si>
    <t>nízkopodlažní dvoučlánkové autobusy s pohonem na CNG</t>
  </si>
  <si>
    <t>nízkopodlažní bateriový elektrobus, předváděcí (EKOVA ELECTRON 12)</t>
  </si>
  <si>
    <t>nízkopodlažní autobusy s pohonem CNG - dlouhé (Solaris Urbino 18 CNG)</t>
  </si>
  <si>
    <t>nízkopodlažní autobusy s pohonem CNG - krátké (Solaris Urbino 12 CNG)</t>
  </si>
  <si>
    <t>nízkopodlažní trolejbusy - dlouhé (ŠKODA 27Tr)</t>
  </si>
  <si>
    <t>nízkopodlažní trolejbusy - krátké (ŠKODA 26Tr)</t>
  </si>
  <si>
    <t>nízkopodlažní autobus s pohonem CNG - dlouhý (Solaris Urbino 18 CNG)</t>
  </si>
  <si>
    <t>nízkopodlažní autobus s pohonem CNG - krátký (Solaris Urbino 12 CNG)</t>
  </si>
  <si>
    <t>nízkopodlažní dvounápravové autopusy s pohonem na CNG (URBANWAY 12 Cursor 8 CNG)</t>
  </si>
  <si>
    <t>nízkopodlažní kloubový autobus s pohonem na CNG (IVECO Urbanway 18m)</t>
  </si>
  <si>
    <t>nízkopodlažní autobus s pohonem na CNG (IVECO Urbanway 12m)</t>
  </si>
  <si>
    <t>autobus Low Entry pro MHD s pohonem na CNG (IVECO Crossway Low Entry 12m)</t>
  </si>
  <si>
    <t>minibusy s pohonem CNG</t>
  </si>
  <si>
    <t>autobusy krátké s pohonem CNG</t>
  </si>
  <si>
    <t>autobusy dlouhé s pohonem CNG</t>
  </si>
  <si>
    <t>nízkopodlažní autobusy s pohonem na CNG</t>
  </si>
  <si>
    <t>nízkoemisní autobusy s pohonem na CNG</t>
  </si>
  <si>
    <t>nízkopodlažní dvounápravové autobusy s pohonem na CNG (IVECO Urbanway CNG 12m)</t>
  </si>
  <si>
    <t>nízkopodlažní kloubový trolejbus s pohonem trakčními bateriemi (parciální)</t>
  </si>
  <si>
    <t>nízkopodlažní sólo trolejbusy s trakčními bateriemi pro nezávislý pojezd (ŠKODA 30Tr)</t>
  </si>
  <si>
    <t>nízkopodlažní autobusy s pohonem CNG (IVECO Urbanway 12m)</t>
  </si>
  <si>
    <t>nízkopodlažní autobusy s pohonem CNG (IVECO CROSSWAY Low Entry Line CNG 12m)</t>
  </si>
  <si>
    <t>nízkopodlažní trolejbusy s alternativním pohonem (trakční baterie)</t>
  </si>
  <si>
    <t>IS VZ, RS</t>
  </si>
  <si>
    <t>nízkopodlažní cyklicky dobíjené elektrobusy (ŠKODA 29 BB)</t>
  </si>
  <si>
    <t>max. 9,00</t>
  </si>
  <si>
    <t>ID smlouvy v RS resp. číslo veřejné zakázky</t>
  </si>
  <si>
    <t>Z2017-008086 (IS VZ), 3270150 (RS)</t>
  </si>
  <si>
    <t>Z2017-019153 (IS VZ), 3432068 (RS)</t>
  </si>
  <si>
    <t>IS VZ</t>
  </si>
  <si>
    <t>Z2016-004101</t>
  </si>
  <si>
    <t>autobusy - 2 dveře, délka do 12 m</t>
  </si>
  <si>
    <t>Z2017-019624</t>
  </si>
  <si>
    <t>Z2017-031890</t>
  </si>
  <si>
    <t>nízkopodlažní městské elektrobusy</t>
  </si>
  <si>
    <t>do 9,00</t>
  </si>
  <si>
    <t>Z2017-031891</t>
  </si>
  <si>
    <t>nízkopodlažní městské autobusy na pohon CNG</t>
  </si>
  <si>
    <t>11,5 až 12,5</t>
  </si>
  <si>
    <t>nízkopodlažní městské elektrobusy pro MHD</t>
  </si>
  <si>
    <t>9,00 až 10,50</t>
  </si>
  <si>
    <t>Z2017-012167</t>
  </si>
  <si>
    <t>Z2017-031114</t>
  </si>
  <si>
    <t>nízkopodlažní dvounápravové autobusy na CNG</t>
  </si>
  <si>
    <t>11,5 až 13,5</t>
  </si>
  <si>
    <t>nízkopodlažní třínápravové autobusy na CNG</t>
  </si>
  <si>
    <t>17,5 až 18,75</t>
  </si>
  <si>
    <t>Z2018-001384</t>
  </si>
  <si>
    <t>nízkopodlažní dvounápravové třídveřové elektrobusy</t>
  </si>
  <si>
    <t>11,5 až 13,0</t>
  </si>
  <si>
    <t>nízkopodlažní třínápravové, čtyřdveřové autobusy na CNG</t>
  </si>
  <si>
    <t>17,9 až 18,75</t>
  </si>
  <si>
    <t>Z2017-013909</t>
  </si>
  <si>
    <t>do 15,00</t>
  </si>
  <si>
    <t>do 13,00</t>
  </si>
  <si>
    <t>autobusy 3 dveře s pohonem CNG</t>
  </si>
  <si>
    <t>minibusy 3 dveře s pohonem CNG</t>
  </si>
  <si>
    <t>elektrobusy 3 dveře</t>
  </si>
  <si>
    <t>autobusy 2 dveře s pohonem CNG</t>
  </si>
  <si>
    <t>Z2017-019626</t>
  </si>
  <si>
    <t>Z2017-013905</t>
  </si>
  <si>
    <t xml:space="preserve">autobusy 3 dveře  </t>
  </si>
  <si>
    <t>elektrobus 3 dveře</t>
  </si>
  <si>
    <t>nízkopodlažní elektrobus pro MHD</t>
  </si>
  <si>
    <t>10,0 až 12,0</t>
  </si>
  <si>
    <t>Z2017-034495</t>
  </si>
  <si>
    <t>nízkopodlažní a bezbariérové autobusy pro MHD s pohonem CNG</t>
  </si>
  <si>
    <t>Z2018-001561</t>
  </si>
  <si>
    <t>Z2017-027239</t>
  </si>
  <si>
    <t>nízkopodlažní bezbariérové autobusy pro MHD na CNG palivo</t>
  </si>
  <si>
    <t>VZ2017-022981</t>
  </si>
  <si>
    <t>bezbariérové bezemisní městské elektrobusy</t>
  </si>
  <si>
    <t>Z2017-034841</t>
  </si>
  <si>
    <t>bezbariérové, bezemisní elektrobusy s pohonným ústrojím napájeným z bateriového systému</t>
  </si>
  <si>
    <t>VZ2017-032580</t>
  </si>
  <si>
    <t>Délka DP 
(v m)</t>
  </si>
  <si>
    <t>Celková cena bez DPH 
(v Kč)</t>
  </si>
  <si>
    <t>modernizované tramvaje VarioLFR, délka 15,1 m</t>
  </si>
  <si>
    <t>plně nízkopodlažní tramvaje, délka 15,1 m</t>
  </si>
  <si>
    <t>nízkopodlažní tramvaje, délka 20-25 m</t>
  </si>
  <si>
    <t>nízkopodlažní tramvaje Škoda T15 - délka  31,4 m</t>
  </si>
  <si>
    <t>nízkopodlažní kloubové trolejbusy (ŠKODA 27Tr) s trakčními bateriemi</t>
  </si>
  <si>
    <t>nízkopodlažní kloubové trolejbusy s trakčními bateriemi</t>
  </si>
  <si>
    <t>autobus 3 dveře s pohonem CNG</t>
  </si>
  <si>
    <t>minibus</t>
  </si>
  <si>
    <t>9,50 - 10,00</t>
  </si>
  <si>
    <t>10,30 - 11,70</t>
  </si>
  <si>
    <t>11,00 až 12,50</t>
  </si>
  <si>
    <t>Jednotková cena x počet ks (v Kč bez DPH)</t>
  </si>
  <si>
    <t>17,5 - 19,00</t>
  </si>
  <si>
    <t>N/A</t>
  </si>
  <si>
    <t>Druh DP (pro vyhledávání)</t>
  </si>
  <si>
    <t>Přehled kupních cen dopravních prostředků (DP) veřejné hromadné dopravy (autobusů, elektrobusů, tramvají a trolejbusů) zjištěných z veřejně dostupných informačních zdrojů</t>
  </si>
  <si>
    <t>Autobusy CNG</t>
  </si>
  <si>
    <t>Elektrobusy</t>
  </si>
  <si>
    <t>Trolejbusy</t>
  </si>
  <si>
    <t>Tramvaje</t>
  </si>
  <si>
    <t>Zdroj: uvedeno ve sloupci "Zdroj informací"</t>
  </si>
  <si>
    <t>do 12,00</t>
  </si>
  <si>
    <t>11,5 - 13,5</t>
  </si>
  <si>
    <t>max. 18,00</t>
  </si>
  <si>
    <t>Pozn.: DP - dopravní prostředek; RS - Registr smluv; IS VZ - Informační systém o veřejných zakázkách; N/A - údaj není k dispozici</t>
  </si>
  <si>
    <t>Autobus CNG 11,5 - 13 m</t>
  </si>
  <si>
    <t>Autobus CNG 15 m</t>
  </si>
  <si>
    <t>Autobus CNG kloubový 17,5 - 19 m</t>
  </si>
  <si>
    <t>Minibus CNG</t>
  </si>
  <si>
    <t>Elektrobus 9,5 - 13 m</t>
  </si>
  <si>
    <t>Elektro minibus</t>
  </si>
  <si>
    <t>Elektro midibus</t>
  </si>
  <si>
    <t>Trolejbus 11,5 - 13 m</t>
  </si>
  <si>
    <t>Trolejbus kloubový 17,5 - 19 m</t>
  </si>
  <si>
    <t>Trolejbus kloubový parciální 17,5 - 19 m</t>
  </si>
  <si>
    <t>Trolejbus parciální 11,5  -13 m</t>
  </si>
  <si>
    <t>Tramvaj nízkopodlažní</t>
  </si>
  <si>
    <t>Kategorie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</si>
</sst>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1FF"/>
        <bgColor indexed="64"/>
      </patternFill>
    </fill>
    <fill>
      <patternFill patternType="solid">
        <fgColor rgb="FFF2C6C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left" vertical="center" indent="1"/>
    </xf>
    <xf numFmtId="164" fontId="3" fillId="0" borderId="1" xfId="0" applyNumberFormat="1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2C6C9"/>
      <color rgb="FFE5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workbookViewId="0">
      <selection activeCell="A3" sqref="A3"/>
    </sheetView>
  </sheetViews>
  <sheetFormatPr defaultRowHeight="15" x14ac:dyDescent="0.25"/>
  <cols>
    <col min="1" max="1" width="21.7109375" customWidth="1"/>
    <col min="2" max="2" width="32.7109375" customWidth="1"/>
    <col min="3" max="3" width="76" customWidth="1"/>
    <col min="4" max="4" width="12.7109375" customWidth="1"/>
    <col min="5" max="5" width="7" customWidth="1"/>
    <col min="6" max="6" width="13.5703125" customWidth="1"/>
    <col min="7" max="7" width="11" customWidth="1"/>
    <col min="8" max="8" width="14.42578125" customWidth="1"/>
    <col min="9" max="9" width="10.5703125" customWidth="1"/>
    <col min="10" max="10" width="9.5703125" customWidth="1"/>
    <col min="11" max="11" width="10.85546875" customWidth="1"/>
    <col min="12" max="12" width="31.140625" customWidth="1"/>
  </cols>
  <sheetData>
    <row r="1" spans="1:12" ht="15.75" x14ac:dyDescent="0.25">
      <c r="A1" s="1" t="s">
        <v>117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38.25" x14ac:dyDescent="0.25">
      <c r="A2" s="4" t="s">
        <v>116</v>
      </c>
      <c r="B2" s="4" t="s">
        <v>139</v>
      </c>
      <c r="C2" s="4" t="s">
        <v>4</v>
      </c>
      <c r="D2" s="5" t="s">
        <v>100</v>
      </c>
      <c r="E2" s="5" t="s">
        <v>0</v>
      </c>
      <c r="F2" s="5" t="s">
        <v>101</v>
      </c>
      <c r="G2" s="5" t="s">
        <v>8</v>
      </c>
      <c r="H2" s="5" t="s">
        <v>113</v>
      </c>
      <c r="I2" s="5" t="s">
        <v>1</v>
      </c>
      <c r="J2" s="5" t="s">
        <v>2</v>
      </c>
      <c r="K2" s="5" t="s">
        <v>3</v>
      </c>
      <c r="L2" s="5" t="s">
        <v>51</v>
      </c>
    </row>
    <row r="3" spans="1:12" s="3" customFormat="1" x14ac:dyDescent="0.25">
      <c r="A3" s="9" t="s">
        <v>118</v>
      </c>
      <c r="B3" s="19" t="s">
        <v>127</v>
      </c>
      <c r="C3" s="9" t="s">
        <v>7</v>
      </c>
      <c r="D3" s="10">
        <v>12.18</v>
      </c>
      <c r="E3" s="9">
        <v>16</v>
      </c>
      <c r="F3" s="11">
        <v>107984000</v>
      </c>
      <c r="G3" s="11">
        <v>6749000</v>
      </c>
      <c r="H3" s="11">
        <f t="shared" ref="H3:H34" si="0">E3*G3</f>
        <v>107984000</v>
      </c>
      <c r="I3" s="6">
        <v>42993</v>
      </c>
      <c r="J3" s="7" t="s">
        <v>5</v>
      </c>
      <c r="K3" s="16">
        <v>43242</v>
      </c>
      <c r="L3" s="17">
        <v>2982306</v>
      </c>
    </row>
    <row r="4" spans="1:12" s="3" customFormat="1" x14ac:dyDescent="0.25">
      <c r="A4" s="9" t="s">
        <v>118</v>
      </c>
      <c r="B4" s="19" t="s">
        <v>129</v>
      </c>
      <c r="C4" s="9" t="s">
        <v>9</v>
      </c>
      <c r="D4" s="12">
        <v>17.91</v>
      </c>
      <c r="E4" s="9">
        <v>11</v>
      </c>
      <c r="F4" s="11">
        <v>97482000</v>
      </c>
      <c r="G4" s="11">
        <v>8862000</v>
      </c>
      <c r="H4" s="11">
        <f t="shared" si="0"/>
        <v>97482000</v>
      </c>
      <c r="I4" s="6">
        <v>42993</v>
      </c>
      <c r="J4" s="7" t="s">
        <v>5</v>
      </c>
      <c r="K4" s="16">
        <v>43242</v>
      </c>
      <c r="L4" s="17">
        <v>2982306</v>
      </c>
    </row>
    <row r="5" spans="1:12" s="3" customFormat="1" x14ac:dyDescent="0.25">
      <c r="A5" s="9" t="s">
        <v>118</v>
      </c>
      <c r="B5" s="19" t="s">
        <v>129</v>
      </c>
      <c r="C5" s="9" t="s">
        <v>9</v>
      </c>
      <c r="D5" s="12">
        <v>17.91</v>
      </c>
      <c r="E5" s="9">
        <v>23</v>
      </c>
      <c r="F5" s="11">
        <v>203826000</v>
      </c>
      <c r="G5" s="11">
        <v>8862000</v>
      </c>
      <c r="H5" s="11">
        <f t="shared" si="0"/>
        <v>203826000</v>
      </c>
      <c r="I5" s="6">
        <v>42961</v>
      </c>
      <c r="J5" s="7" t="s">
        <v>5</v>
      </c>
      <c r="K5" s="16">
        <v>43125</v>
      </c>
      <c r="L5" s="17">
        <v>2696466</v>
      </c>
    </row>
    <row r="6" spans="1:12" s="3" customFormat="1" x14ac:dyDescent="0.25">
      <c r="A6" s="9" t="s">
        <v>118</v>
      </c>
      <c r="B6" s="19" t="s">
        <v>129</v>
      </c>
      <c r="C6" s="9" t="s">
        <v>6</v>
      </c>
      <c r="D6" s="10" t="s">
        <v>13</v>
      </c>
      <c r="E6" s="9">
        <v>10</v>
      </c>
      <c r="F6" s="11">
        <v>88620000</v>
      </c>
      <c r="G6" s="11">
        <v>8862000</v>
      </c>
      <c r="H6" s="11">
        <f t="shared" si="0"/>
        <v>88620000</v>
      </c>
      <c r="I6" s="6">
        <v>43083</v>
      </c>
      <c r="J6" s="7" t="s">
        <v>5</v>
      </c>
      <c r="K6" s="16">
        <v>43097</v>
      </c>
      <c r="L6" s="17">
        <v>3932284</v>
      </c>
    </row>
    <row r="7" spans="1:12" s="3" customFormat="1" x14ac:dyDescent="0.25">
      <c r="A7" s="9" t="s">
        <v>118</v>
      </c>
      <c r="B7" s="19" t="s">
        <v>130</v>
      </c>
      <c r="C7" s="9" t="s">
        <v>20</v>
      </c>
      <c r="D7" s="10">
        <v>8.06</v>
      </c>
      <c r="E7" s="9">
        <v>4</v>
      </c>
      <c r="F7" s="11">
        <v>12607268</v>
      </c>
      <c r="G7" s="11">
        <f>F7/E7</f>
        <v>3151817</v>
      </c>
      <c r="H7" s="11">
        <f t="shared" si="0"/>
        <v>12607268</v>
      </c>
      <c r="I7" s="6">
        <v>43390</v>
      </c>
      <c r="J7" s="7" t="s">
        <v>5</v>
      </c>
      <c r="K7" s="16">
        <v>43390</v>
      </c>
      <c r="L7" s="17">
        <v>6497571</v>
      </c>
    </row>
    <row r="8" spans="1:12" s="3" customFormat="1" x14ac:dyDescent="0.25">
      <c r="A8" s="9" t="s">
        <v>118</v>
      </c>
      <c r="B8" s="19" t="s">
        <v>127</v>
      </c>
      <c r="C8" s="9" t="s">
        <v>24</v>
      </c>
      <c r="D8" s="10" t="s">
        <v>14</v>
      </c>
      <c r="E8" s="9">
        <v>40</v>
      </c>
      <c r="F8" s="11">
        <v>278616000</v>
      </c>
      <c r="G8" s="11">
        <v>6965400</v>
      </c>
      <c r="H8" s="11">
        <f t="shared" si="0"/>
        <v>278616000</v>
      </c>
      <c r="I8" s="6">
        <v>43103</v>
      </c>
      <c r="J8" s="7" t="s">
        <v>5</v>
      </c>
      <c r="K8" s="16">
        <v>43104</v>
      </c>
      <c r="L8" s="17">
        <v>3969244</v>
      </c>
    </row>
    <row r="9" spans="1:12" s="3" customFormat="1" x14ac:dyDescent="0.25">
      <c r="A9" s="9" t="s">
        <v>118</v>
      </c>
      <c r="B9" s="19" t="s">
        <v>129</v>
      </c>
      <c r="C9" s="9" t="s">
        <v>25</v>
      </c>
      <c r="D9" s="10" t="s">
        <v>114</v>
      </c>
      <c r="E9" s="9">
        <v>10</v>
      </c>
      <c r="F9" s="11">
        <v>86580000</v>
      </c>
      <c r="G9" s="11">
        <v>8658000</v>
      </c>
      <c r="H9" s="11">
        <f t="shared" si="0"/>
        <v>86580000</v>
      </c>
      <c r="I9" s="6">
        <v>43014</v>
      </c>
      <c r="J9" s="7" t="s">
        <v>5</v>
      </c>
      <c r="K9" s="16">
        <v>43020</v>
      </c>
      <c r="L9" s="17">
        <v>3170638</v>
      </c>
    </row>
    <row r="10" spans="1:12" s="3" customFormat="1" x14ac:dyDescent="0.25">
      <c r="A10" s="9" t="s">
        <v>118</v>
      </c>
      <c r="B10" s="19" t="s">
        <v>130</v>
      </c>
      <c r="C10" s="9" t="s">
        <v>20</v>
      </c>
      <c r="D10" s="10">
        <v>8.06</v>
      </c>
      <c r="E10" s="9">
        <v>3</v>
      </c>
      <c r="F10" s="11">
        <v>9757390</v>
      </c>
      <c r="G10" s="11">
        <f>F10/3</f>
        <v>3252463.3333333335</v>
      </c>
      <c r="H10" s="11">
        <f t="shared" si="0"/>
        <v>9757390</v>
      </c>
      <c r="I10" s="6">
        <v>43018</v>
      </c>
      <c r="J10" s="7" t="s">
        <v>5</v>
      </c>
      <c r="K10" s="16">
        <v>43027</v>
      </c>
      <c r="L10" s="17">
        <v>3235658</v>
      </c>
    </row>
    <row r="11" spans="1:12" s="3" customFormat="1" x14ac:dyDescent="0.25">
      <c r="A11" s="9" t="s">
        <v>118</v>
      </c>
      <c r="B11" s="19" t="s">
        <v>129</v>
      </c>
      <c r="C11" s="9" t="s">
        <v>27</v>
      </c>
      <c r="D11" s="13">
        <v>18</v>
      </c>
      <c r="E11" s="9">
        <v>2</v>
      </c>
      <c r="F11" s="11">
        <f t="shared" ref="F11:F18" si="1">G11*E11</f>
        <v>16276000</v>
      </c>
      <c r="G11" s="11">
        <v>8138000</v>
      </c>
      <c r="H11" s="11">
        <f t="shared" si="0"/>
        <v>16276000</v>
      </c>
      <c r="I11" s="6">
        <v>43165</v>
      </c>
      <c r="J11" s="7" t="s">
        <v>5</v>
      </c>
      <c r="K11" s="16">
        <v>43175</v>
      </c>
      <c r="L11" s="17">
        <v>4623036</v>
      </c>
    </row>
    <row r="12" spans="1:12" s="3" customFormat="1" x14ac:dyDescent="0.25">
      <c r="A12" s="9" t="s">
        <v>118</v>
      </c>
      <c r="B12" s="19" t="s">
        <v>127</v>
      </c>
      <c r="C12" s="9" t="s">
        <v>28</v>
      </c>
      <c r="D12" s="13">
        <v>12</v>
      </c>
      <c r="E12" s="9">
        <v>11</v>
      </c>
      <c r="F12" s="11">
        <f t="shared" si="1"/>
        <v>69960000</v>
      </c>
      <c r="G12" s="11">
        <v>6360000</v>
      </c>
      <c r="H12" s="11">
        <f t="shared" si="0"/>
        <v>69960000</v>
      </c>
      <c r="I12" s="6">
        <v>43165</v>
      </c>
      <c r="J12" s="7" t="s">
        <v>5</v>
      </c>
      <c r="K12" s="16">
        <v>43175</v>
      </c>
      <c r="L12" s="17">
        <v>4623036</v>
      </c>
    </row>
    <row r="13" spans="1:12" s="3" customFormat="1" x14ac:dyDescent="0.25">
      <c r="A13" s="9" t="s">
        <v>118</v>
      </c>
      <c r="B13" s="19" t="s">
        <v>129</v>
      </c>
      <c r="C13" s="9" t="s">
        <v>31</v>
      </c>
      <c r="D13" s="13">
        <v>18</v>
      </c>
      <c r="E13" s="9">
        <v>1</v>
      </c>
      <c r="F13" s="11">
        <f t="shared" si="1"/>
        <v>7774000</v>
      </c>
      <c r="G13" s="11">
        <v>7774000</v>
      </c>
      <c r="H13" s="11">
        <f t="shared" si="0"/>
        <v>7774000</v>
      </c>
      <c r="I13" s="6">
        <v>42923</v>
      </c>
      <c r="J13" s="7" t="s">
        <v>5</v>
      </c>
      <c r="K13" s="16">
        <v>42933</v>
      </c>
      <c r="L13" s="17">
        <v>2386538</v>
      </c>
    </row>
    <row r="14" spans="1:12" s="3" customFormat="1" x14ac:dyDescent="0.25">
      <c r="A14" s="9" t="s">
        <v>118</v>
      </c>
      <c r="B14" s="19" t="s">
        <v>127</v>
      </c>
      <c r="C14" s="9" t="s">
        <v>32</v>
      </c>
      <c r="D14" s="13">
        <v>12</v>
      </c>
      <c r="E14" s="9">
        <v>1</v>
      </c>
      <c r="F14" s="11">
        <f t="shared" si="1"/>
        <v>6110000</v>
      </c>
      <c r="G14" s="11">
        <v>6110000</v>
      </c>
      <c r="H14" s="11">
        <f t="shared" si="0"/>
        <v>6110000</v>
      </c>
      <c r="I14" s="6">
        <v>42923</v>
      </c>
      <c r="J14" s="7" t="s">
        <v>5</v>
      </c>
      <c r="K14" s="16">
        <v>42933</v>
      </c>
      <c r="L14" s="17">
        <v>2386538</v>
      </c>
    </row>
    <row r="15" spans="1:12" s="3" customFormat="1" x14ac:dyDescent="0.25">
      <c r="A15" s="9" t="s">
        <v>118</v>
      </c>
      <c r="B15" s="19" t="s">
        <v>127</v>
      </c>
      <c r="C15" s="9" t="s">
        <v>33</v>
      </c>
      <c r="D15" s="10" t="s">
        <v>14</v>
      </c>
      <c r="E15" s="9">
        <v>17</v>
      </c>
      <c r="F15" s="11">
        <f t="shared" si="1"/>
        <v>107270000</v>
      </c>
      <c r="G15" s="11">
        <v>6310000</v>
      </c>
      <c r="H15" s="11">
        <f t="shared" si="0"/>
        <v>107270000</v>
      </c>
      <c r="I15" s="6">
        <v>42909</v>
      </c>
      <c r="J15" s="7" t="s">
        <v>5</v>
      </c>
      <c r="K15" s="16">
        <v>42912</v>
      </c>
      <c r="L15" s="17">
        <v>2170910</v>
      </c>
    </row>
    <row r="16" spans="1:12" s="3" customFormat="1" x14ac:dyDescent="0.25">
      <c r="A16" s="9" t="s">
        <v>118</v>
      </c>
      <c r="B16" s="19" t="s">
        <v>129</v>
      </c>
      <c r="C16" s="9" t="s">
        <v>34</v>
      </c>
      <c r="D16" s="10">
        <v>17.91</v>
      </c>
      <c r="E16" s="9">
        <v>2</v>
      </c>
      <c r="F16" s="11">
        <f t="shared" si="1"/>
        <v>19765300</v>
      </c>
      <c r="G16" s="11">
        <v>9882650</v>
      </c>
      <c r="H16" s="11">
        <f t="shared" si="0"/>
        <v>19765300</v>
      </c>
      <c r="I16" s="6">
        <v>43364</v>
      </c>
      <c r="J16" s="7" t="s">
        <v>5</v>
      </c>
      <c r="K16" s="16">
        <v>43375</v>
      </c>
      <c r="L16" s="17">
        <v>6338267</v>
      </c>
    </row>
    <row r="17" spans="1:12" s="3" customFormat="1" x14ac:dyDescent="0.25">
      <c r="A17" s="9" t="s">
        <v>118</v>
      </c>
      <c r="B17" s="19" t="s">
        <v>127</v>
      </c>
      <c r="C17" s="9" t="s">
        <v>35</v>
      </c>
      <c r="D17" s="13">
        <v>12</v>
      </c>
      <c r="E17" s="9">
        <v>8</v>
      </c>
      <c r="F17" s="11">
        <f t="shared" si="1"/>
        <v>54181200</v>
      </c>
      <c r="G17" s="11">
        <v>6772650</v>
      </c>
      <c r="H17" s="11">
        <f t="shared" si="0"/>
        <v>54181200</v>
      </c>
      <c r="I17" s="6">
        <v>43364</v>
      </c>
      <c r="J17" s="7" t="s">
        <v>5</v>
      </c>
      <c r="K17" s="16">
        <v>43375</v>
      </c>
      <c r="L17" s="17">
        <v>6338267</v>
      </c>
    </row>
    <row r="18" spans="1:12" s="3" customFormat="1" x14ac:dyDescent="0.25">
      <c r="A18" s="9" t="s">
        <v>118</v>
      </c>
      <c r="B18" s="19" t="s">
        <v>127</v>
      </c>
      <c r="C18" s="9" t="s">
        <v>36</v>
      </c>
      <c r="D18" s="10">
        <v>12.05</v>
      </c>
      <c r="E18" s="9">
        <v>9</v>
      </c>
      <c r="F18" s="11">
        <f t="shared" si="1"/>
        <v>56003850</v>
      </c>
      <c r="G18" s="11">
        <v>6222650</v>
      </c>
      <c r="H18" s="11">
        <f t="shared" si="0"/>
        <v>56003850</v>
      </c>
      <c r="I18" s="6">
        <v>43364</v>
      </c>
      <c r="J18" s="7" t="s">
        <v>5</v>
      </c>
      <c r="K18" s="16">
        <v>43375</v>
      </c>
      <c r="L18" s="17">
        <v>6338267</v>
      </c>
    </row>
    <row r="19" spans="1:12" s="3" customFormat="1" x14ac:dyDescent="0.25">
      <c r="A19" s="9" t="s">
        <v>118</v>
      </c>
      <c r="B19" s="19" t="s">
        <v>130</v>
      </c>
      <c r="C19" s="9" t="s">
        <v>37</v>
      </c>
      <c r="D19" s="10">
        <v>7.86</v>
      </c>
      <c r="E19" s="9">
        <v>5</v>
      </c>
      <c r="F19" s="11">
        <v>17875000</v>
      </c>
      <c r="G19" s="11">
        <f>F19/E19</f>
        <v>3575000</v>
      </c>
      <c r="H19" s="11">
        <f t="shared" si="0"/>
        <v>17875000</v>
      </c>
      <c r="I19" s="6">
        <v>43342</v>
      </c>
      <c r="J19" s="7" t="s">
        <v>5</v>
      </c>
      <c r="K19" s="16">
        <v>43357</v>
      </c>
      <c r="L19" s="17">
        <v>6103707</v>
      </c>
    </row>
    <row r="20" spans="1:12" s="3" customFormat="1" x14ac:dyDescent="0.25">
      <c r="A20" s="9" t="s">
        <v>118</v>
      </c>
      <c r="B20" s="19" t="s">
        <v>127</v>
      </c>
      <c r="C20" s="9" t="s">
        <v>38</v>
      </c>
      <c r="D20" s="10">
        <v>11.98</v>
      </c>
      <c r="E20" s="9">
        <v>18</v>
      </c>
      <c r="F20" s="11">
        <f t="shared" ref="F20:F26" si="2">G20*E20</f>
        <v>106515000</v>
      </c>
      <c r="G20" s="11">
        <v>5917500</v>
      </c>
      <c r="H20" s="11">
        <f t="shared" si="0"/>
        <v>106515000</v>
      </c>
      <c r="I20" s="6">
        <v>42993</v>
      </c>
      <c r="J20" s="7" t="s">
        <v>5</v>
      </c>
      <c r="K20" s="16">
        <v>43004</v>
      </c>
      <c r="L20" s="17">
        <v>3022494</v>
      </c>
    </row>
    <row r="21" spans="1:12" s="3" customFormat="1" x14ac:dyDescent="0.25">
      <c r="A21" s="9" t="s">
        <v>118</v>
      </c>
      <c r="B21" s="19" t="s">
        <v>129</v>
      </c>
      <c r="C21" s="9" t="s">
        <v>39</v>
      </c>
      <c r="D21" s="10">
        <v>17.98</v>
      </c>
      <c r="E21" s="9">
        <v>3</v>
      </c>
      <c r="F21" s="11">
        <f t="shared" si="2"/>
        <v>23670000</v>
      </c>
      <c r="G21" s="11">
        <v>7890000</v>
      </c>
      <c r="H21" s="11">
        <f t="shared" si="0"/>
        <v>23670000</v>
      </c>
      <c r="I21" s="6">
        <v>42993</v>
      </c>
      <c r="J21" s="7" t="s">
        <v>5</v>
      </c>
      <c r="K21" s="16">
        <v>43004</v>
      </c>
      <c r="L21" s="17">
        <v>3022494</v>
      </c>
    </row>
    <row r="22" spans="1:12" s="3" customFormat="1" x14ac:dyDescent="0.25">
      <c r="A22" s="9" t="s">
        <v>118</v>
      </c>
      <c r="B22" s="19" t="s">
        <v>129</v>
      </c>
      <c r="C22" s="9" t="s">
        <v>40</v>
      </c>
      <c r="D22" s="13">
        <v>18</v>
      </c>
      <c r="E22" s="9">
        <v>5</v>
      </c>
      <c r="F22" s="11">
        <f t="shared" si="2"/>
        <v>48350000</v>
      </c>
      <c r="G22" s="11">
        <v>9670000</v>
      </c>
      <c r="H22" s="11">
        <f t="shared" si="0"/>
        <v>48350000</v>
      </c>
      <c r="I22" s="6">
        <v>43235</v>
      </c>
      <c r="J22" s="7" t="s">
        <v>5</v>
      </c>
      <c r="K22" s="16">
        <v>43237</v>
      </c>
      <c r="L22" s="17">
        <v>5161527</v>
      </c>
    </row>
    <row r="23" spans="1:12" s="3" customFormat="1" x14ac:dyDescent="0.25">
      <c r="A23" s="9" t="s">
        <v>118</v>
      </c>
      <c r="B23" s="19" t="s">
        <v>127</v>
      </c>
      <c r="C23" s="9" t="s">
        <v>41</v>
      </c>
      <c r="D23" s="10" t="s">
        <v>14</v>
      </c>
      <c r="E23" s="9">
        <v>21</v>
      </c>
      <c r="F23" s="11">
        <f t="shared" si="2"/>
        <v>135450000</v>
      </c>
      <c r="G23" s="11">
        <v>6450000</v>
      </c>
      <c r="H23" s="11">
        <f t="shared" si="0"/>
        <v>135450000</v>
      </c>
      <c r="I23" s="6">
        <v>42905</v>
      </c>
      <c r="J23" s="7" t="s">
        <v>5</v>
      </c>
      <c r="K23" s="16">
        <v>43199</v>
      </c>
      <c r="L23" s="17">
        <v>2633190</v>
      </c>
    </row>
    <row r="24" spans="1:12" s="3" customFormat="1" x14ac:dyDescent="0.25">
      <c r="A24" s="9" t="s">
        <v>118</v>
      </c>
      <c r="B24" s="19" t="s">
        <v>127</v>
      </c>
      <c r="C24" s="9" t="s">
        <v>42</v>
      </c>
      <c r="D24" s="13">
        <v>12</v>
      </c>
      <c r="E24" s="9">
        <v>9</v>
      </c>
      <c r="F24" s="11">
        <f t="shared" si="2"/>
        <v>61920000</v>
      </c>
      <c r="G24" s="11">
        <v>6880000</v>
      </c>
      <c r="H24" s="11">
        <f t="shared" si="0"/>
        <v>61920000</v>
      </c>
      <c r="I24" s="6">
        <v>43019</v>
      </c>
      <c r="J24" s="7" t="s">
        <v>5</v>
      </c>
      <c r="K24" s="16">
        <v>43024</v>
      </c>
      <c r="L24" s="17">
        <v>3188658</v>
      </c>
    </row>
    <row r="25" spans="1:12" s="3" customFormat="1" x14ac:dyDescent="0.25">
      <c r="A25" s="9" t="s">
        <v>118</v>
      </c>
      <c r="B25" s="19" t="s">
        <v>127</v>
      </c>
      <c r="C25" s="9" t="s">
        <v>45</v>
      </c>
      <c r="D25" s="13">
        <v>12</v>
      </c>
      <c r="E25" s="9">
        <v>10</v>
      </c>
      <c r="F25" s="11">
        <f t="shared" si="2"/>
        <v>64600000</v>
      </c>
      <c r="G25" s="11">
        <v>6460000</v>
      </c>
      <c r="H25" s="11">
        <f t="shared" si="0"/>
        <v>64600000</v>
      </c>
      <c r="I25" s="6">
        <v>43038</v>
      </c>
      <c r="J25" s="7" t="s">
        <v>5</v>
      </c>
      <c r="K25" s="16">
        <v>43243</v>
      </c>
      <c r="L25" s="17">
        <v>5230903</v>
      </c>
    </row>
    <row r="26" spans="1:12" s="3" customFormat="1" x14ac:dyDescent="0.25">
      <c r="A26" s="9" t="s">
        <v>118</v>
      </c>
      <c r="B26" s="19" t="s">
        <v>127</v>
      </c>
      <c r="C26" s="9" t="s">
        <v>46</v>
      </c>
      <c r="D26" s="10">
        <v>12.05</v>
      </c>
      <c r="E26" s="9">
        <v>14</v>
      </c>
      <c r="F26" s="11">
        <f t="shared" si="2"/>
        <v>80780000</v>
      </c>
      <c r="G26" s="11">
        <v>5770000</v>
      </c>
      <c r="H26" s="11">
        <f t="shared" si="0"/>
        <v>80780000</v>
      </c>
      <c r="I26" s="6">
        <v>43307</v>
      </c>
      <c r="J26" s="7" t="s">
        <v>5</v>
      </c>
      <c r="K26" s="16">
        <v>43320</v>
      </c>
      <c r="L26" s="17">
        <v>5907979</v>
      </c>
    </row>
    <row r="27" spans="1:12" s="3" customFormat="1" x14ac:dyDescent="0.25">
      <c r="A27" s="9" t="s">
        <v>118</v>
      </c>
      <c r="B27" s="19" t="s">
        <v>127</v>
      </c>
      <c r="C27" s="9" t="s">
        <v>56</v>
      </c>
      <c r="D27" s="10" t="s">
        <v>123</v>
      </c>
      <c r="E27" s="9">
        <v>2</v>
      </c>
      <c r="F27" s="11">
        <v>11400000</v>
      </c>
      <c r="G27" s="11">
        <f t="shared" ref="G27:G39" si="3">F27/E27</f>
        <v>5700000</v>
      </c>
      <c r="H27" s="11">
        <f t="shared" si="0"/>
        <v>11400000</v>
      </c>
      <c r="I27" s="6">
        <v>43090</v>
      </c>
      <c r="J27" s="7" t="s">
        <v>54</v>
      </c>
      <c r="K27" s="16" t="s">
        <v>115</v>
      </c>
      <c r="L27" s="18" t="s">
        <v>57</v>
      </c>
    </row>
    <row r="28" spans="1:12" s="3" customFormat="1" x14ac:dyDescent="0.25">
      <c r="A28" s="9" t="s">
        <v>118</v>
      </c>
      <c r="B28" s="19" t="s">
        <v>127</v>
      </c>
      <c r="C28" s="9" t="s">
        <v>62</v>
      </c>
      <c r="D28" s="10" t="s">
        <v>63</v>
      </c>
      <c r="E28" s="9">
        <v>2</v>
      </c>
      <c r="F28" s="11">
        <v>11908000</v>
      </c>
      <c r="G28" s="11">
        <f t="shared" si="3"/>
        <v>5954000</v>
      </c>
      <c r="H28" s="11">
        <f t="shared" si="0"/>
        <v>11908000</v>
      </c>
      <c r="I28" s="6">
        <v>43209</v>
      </c>
      <c r="J28" s="7" t="s">
        <v>54</v>
      </c>
      <c r="K28" s="16" t="s">
        <v>115</v>
      </c>
      <c r="L28" s="18" t="s">
        <v>61</v>
      </c>
    </row>
    <row r="29" spans="1:12" s="3" customFormat="1" x14ac:dyDescent="0.25">
      <c r="A29" s="9" t="s">
        <v>118</v>
      </c>
      <c r="B29" s="19" t="s">
        <v>127</v>
      </c>
      <c r="C29" s="9" t="s">
        <v>68</v>
      </c>
      <c r="D29" s="10" t="s">
        <v>69</v>
      </c>
      <c r="E29" s="9">
        <v>10</v>
      </c>
      <c r="F29" s="11">
        <v>65550000</v>
      </c>
      <c r="G29" s="11">
        <f t="shared" si="3"/>
        <v>6555000</v>
      </c>
      <c r="H29" s="11">
        <f t="shared" si="0"/>
        <v>65550000</v>
      </c>
      <c r="I29" s="6">
        <v>43153</v>
      </c>
      <c r="J29" s="7" t="s">
        <v>54</v>
      </c>
      <c r="K29" s="16" t="s">
        <v>115</v>
      </c>
      <c r="L29" s="18" t="s">
        <v>67</v>
      </c>
    </row>
    <row r="30" spans="1:12" s="3" customFormat="1" x14ac:dyDescent="0.25">
      <c r="A30" s="9" t="s">
        <v>118</v>
      </c>
      <c r="B30" s="19" t="s">
        <v>129</v>
      </c>
      <c r="C30" s="9" t="s">
        <v>70</v>
      </c>
      <c r="D30" s="10" t="s">
        <v>71</v>
      </c>
      <c r="E30" s="9">
        <v>4</v>
      </c>
      <c r="F30" s="11">
        <v>34600000</v>
      </c>
      <c r="G30" s="11">
        <f t="shared" si="3"/>
        <v>8650000</v>
      </c>
      <c r="H30" s="11">
        <f t="shared" si="0"/>
        <v>34600000</v>
      </c>
      <c r="I30" s="6">
        <v>43132</v>
      </c>
      <c r="J30" s="7" t="s">
        <v>54</v>
      </c>
      <c r="K30" s="16" t="s">
        <v>115</v>
      </c>
      <c r="L30" s="18" t="s">
        <v>67</v>
      </c>
    </row>
    <row r="31" spans="1:12" s="3" customFormat="1" x14ac:dyDescent="0.25">
      <c r="A31" s="9" t="s">
        <v>118</v>
      </c>
      <c r="B31" s="19" t="s">
        <v>129</v>
      </c>
      <c r="C31" s="9" t="s">
        <v>75</v>
      </c>
      <c r="D31" s="10" t="s">
        <v>76</v>
      </c>
      <c r="E31" s="9">
        <v>3</v>
      </c>
      <c r="F31" s="11">
        <v>25950000</v>
      </c>
      <c r="G31" s="11">
        <f t="shared" si="3"/>
        <v>8650000</v>
      </c>
      <c r="H31" s="11">
        <f t="shared" si="0"/>
        <v>25950000</v>
      </c>
      <c r="I31" s="6">
        <v>43248</v>
      </c>
      <c r="J31" s="7" t="s">
        <v>54</v>
      </c>
      <c r="K31" s="16" t="s">
        <v>115</v>
      </c>
      <c r="L31" s="18" t="s">
        <v>72</v>
      </c>
    </row>
    <row r="32" spans="1:12" s="3" customFormat="1" x14ac:dyDescent="0.25">
      <c r="A32" s="9" t="s">
        <v>118</v>
      </c>
      <c r="B32" s="19" t="s">
        <v>128</v>
      </c>
      <c r="C32" s="9" t="s">
        <v>108</v>
      </c>
      <c r="D32" s="10" t="s">
        <v>78</v>
      </c>
      <c r="E32" s="9">
        <v>1</v>
      </c>
      <c r="F32" s="11">
        <v>7500000</v>
      </c>
      <c r="G32" s="11">
        <f t="shared" si="3"/>
        <v>7500000</v>
      </c>
      <c r="H32" s="11">
        <f t="shared" si="0"/>
        <v>7500000</v>
      </c>
      <c r="I32" s="6">
        <v>42984</v>
      </c>
      <c r="J32" s="7" t="s">
        <v>54</v>
      </c>
      <c r="K32" s="16" t="s">
        <v>115</v>
      </c>
      <c r="L32" s="18" t="s">
        <v>77</v>
      </c>
    </row>
    <row r="33" spans="1:12" s="3" customFormat="1" x14ac:dyDescent="0.25">
      <c r="A33" s="9" t="s">
        <v>118</v>
      </c>
      <c r="B33" s="19" t="s">
        <v>127</v>
      </c>
      <c r="C33" s="9" t="s">
        <v>80</v>
      </c>
      <c r="D33" s="10" t="s">
        <v>79</v>
      </c>
      <c r="E33" s="9">
        <v>8</v>
      </c>
      <c r="F33" s="11">
        <v>50400000</v>
      </c>
      <c r="G33" s="11">
        <f t="shared" si="3"/>
        <v>6300000</v>
      </c>
      <c r="H33" s="11">
        <f t="shared" si="0"/>
        <v>50400000</v>
      </c>
      <c r="I33" s="6">
        <v>42984</v>
      </c>
      <c r="J33" s="7" t="s">
        <v>54</v>
      </c>
      <c r="K33" s="16" t="s">
        <v>115</v>
      </c>
      <c r="L33" s="18" t="s">
        <v>77</v>
      </c>
    </row>
    <row r="34" spans="1:12" s="3" customFormat="1" x14ac:dyDescent="0.25">
      <c r="A34" s="9" t="s">
        <v>118</v>
      </c>
      <c r="B34" s="19" t="s">
        <v>130</v>
      </c>
      <c r="C34" s="9" t="s">
        <v>81</v>
      </c>
      <c r="D34" s="10" t="s">
        <v>109</v>
      </c>
      <c r="E34" s="9">
        <v>4</v>
      </c>
      <c r="F34" s="11">
        <v>14000000</v>
      </c>
      <c r="G34" s="11">
        <f t="shared" si="3"/>
        <v>3500000</v>
      </c>
      <c r="H34" s="11">
        <f t="shared" si="0"/>
        <v>14000000</v>
      </c>
      <c r="I34" s="6">
        <v>42984</v>
      </c>
      <c r="J34" s="7" t="s">
        <v>54</v>
      </c>
      <c r="K34" s="16" t="s">
        <v>115</v>
      </c>
      <c r="L34" s="18" t="s">
        <v>77</v>
      </c>
    </row>
    <row r="35" spans="1:12" s="3" customFormat="1" x14ac:dyDescent="0.25">
      <c r="A35" s="9" t="s">
        <v>118</v>
      </c>
      <c r="B35" s="19" t="s">
        <v>128</v>
      </c>
      <c r="C35" s="9" t="s">
        <v>83</v>
      </c>
      <c r="D35" s="10" t="s">
        <v>78</v>
      </c>
      <c r="E35" s="9">
        <v>3</v>
      </c>
      <c r="F35" s="11">
        <v>21000000</v>
      </c>
      <c r="G35" s="11">
        <f t="shared" si="3"/>
        <v>7000000</v>
      </c>
      <c r="H35" s="11">
        <f t="shared" ref="H35:H66" si="4">E35*G35</f>
        <v>21000000</v>
      </c>
      <c r="I35" s="6">
        <v>43090</v>
      </c>
      <c r="J35" s="7" t="s">
        <v>54</v>
      </c>
      <c r="K35" s="16" t="s">
        <v>115</v>
      </c>
      <c r="L35" s="18" t="s">
        <v>84</v>
      </c>
    </row>
    <row r="36" spans="1:12" s="3" customFormat="1" x14ac:dyDescent="0.25">
      <c r="A36" s="9" t="s">
        <v>118</v>
      </c>
      <c r="B36" s="19" t="s">
        <v>127</v>
      </c>
      <c r="C36" s="9" t="s">
        <v>86</v>
      </c>
      <c r="D36" s="10" t="s">
        <v>79</v>
      </c>
      <c r="E36" s="9">
        <v>11</v>
      </c>
      <c r="F36" s="11">
        <v>69300000</v>
      </c>
      <c r="G36" s="11">
        <f t="shared" si="3"/>
        <v>6300000</v>
      </c>
      <c r="H36" s="11">
        <f t="shared" si="4"/>
        <v>69300000</v>
      </c>
      <c r="I36" s="6">
        <v>42986</v>
      </c>
      <c r="J36" s="7" t="s">
        <v>54</v>
      </c>
      <c r="K36" s="16" t="s">
        <v>115</v>
      </c>
      <c r="L36" s="18" t="s">
        <v>85</v>
      </c>
    </row>
    <row r="37" spans="1:12" s="3" customFormat="1" x14ac:dyDescent="0.25">
      <c r="A37" s="9" t="s">
        <v>118</v>
      </c>
      <c r="B37" s="19" t="s">
        <v>127</v>
      </c>
      <c r="C37" s="9" t="s">
        <v>91</v>
      </c>
      <c r="D37" s="10" t="s">
        <v>79</v>
      </c>
      <c r="E37" s="9">
        <v>3</v>
      </c>
      <c r="F37" s="11">
        <v>19191000</v>
      </c>
      <c r="G37" s="11">
        <f t="shared" si="3"/>
        <v>6397000</v>
      </c>
      <c r="H37" s="11">
        <f t="shared" si="4"/>
        <v>19191000</v>
      </c>
      <c r="I37" s="6">
        <v>43210</v>
      </c>
      <c r="J37" s="7" t="s">
        <v>54</v>
      </c>
      <c r="K37" s="16" t="s">
        <v>115</v>
      </c>
      <c r="L37" s="18" t="s">
        <v>92</v>
      </c>
    </row>
    <row r="38" spans="1:12" s="3" customFormat="1" x14ac:dyDescent="0.25">
      <c r="A38" s="9" t="s">
        <v>118</v>
      </c>
      <c r="B38" s="19" t="s">
        <v>127</v>
      </c>
      <c r="C38" s="9" t="s">
        <v>91</v>
      </c>
      <c r="D38" s="10" t="s">
        <v>79</v>
      </c>
      <c r="E38" s="9">
        <v>8</v>
      </c>
      <c r="F38" s="11">
        <v>51189600</v>
      </c>
      <c r="G38" s="11">
        <f t="shared" si="3"/>
        <v>6398700</v>
      </c>
      <c r="H38" s="11">
        <f t="shared" si="4"/>
        <v>51189600</v>
      </c>
      <c r="I38" s="6">
        <v>43088</v>
      </c>
      <c r="J38" s="7" t="s">
        <v>54</v>
      </c>
      <c r="K38" s="16" t="s">
        <v>115</v>
      </c>
      <c r="L38" s="18" t="s">
        <v>93</v>
      </c>
    </row>
    <row r="39" spans="1:12" s="3" customFormat="1" x14ac:dyDescent="0.25">
      <c r="A39" s="9" t="s">
        <v>118</v>
      </c>
      <c r="B39" s="19" t="s">
        <v>127</v>
      </c>
      <c r="C39" s="9" t="s">
        <v>94</v>
      </c>
      <c r="D39" s="10" t="s">
        <v>14</v>
      </c>
      <c r="E39" s="9">
        <v>14</v>
      </c>
      <c r="F39" s="11">
        <v>89882800</v>
      </c>
      <c r="G39" s="11">
        <f t="shared" si="3"/>
        <v>6420200</v>
      </c>
      <c r="H39" s="11">
        <f t="shared" si="4"/>
        <v>89882800</v>
      </c>
      <c r="I39" s="6">
        <v>43048</v>
      </c>
      <c r="J39" s="7" t="s">
        <v>54</v>
      </c>
      <c r="K39" s="16" t="s">
        <v>115</v>
      </c>
      <c r="L39" s="18" t="s">
        <v>95</v>
      </c>
    </row>
    <row r="40" spans="1:12" s="3" customFormat="1" x14ac:dyDescent="0.25">
      <c r="A40" s="9" t="s">
        <v>119</v>
      </c>
      <c r="B40" s="19" t="s">
        <v>131</v>
      </c>
      <c r="C40" s="9" t="s">
        <v>12</v>
      </c>
      <c r="D40" s="10" t="s">
        <v>14</v>
      </c>
      <c r="E40" s="9">
        <v>1</v>
      </c>
      <c r="F40" s="11">
        <v>13292000</v>
      </c>
      <c r="G40" s="11">
        <v>13292000</v>
      </c>
      <c r="H40" s="11">
        <f t="shared" si="4"/>
        <v>13292000</v>
      </c>
      <c r="I40" s="6">
        <v>43027</v>
      </c>
      <c r="J40" s="7" t="s">
        <v>5</v>
      </c>
      <c r="K40" s="16">
        <v>43384</v>
      </c>
      <c r="L40" s="17">
        <v>3259230</v>
      </c>
    </row>
    <row r="41" spans="1:12" s="3" customFormat="1" x14ac:dyDescent="0.25">
      <c r="A41" s="9" t="s">
        <v>119</v>
      </c>
      <c r="B41" s="19" t="s">
        <v>131</v>
      </c>
      <c r="C41" s="9" t="s">
        <v>18</v>
      </c>
      <c r="D41" s="10" t="s">
        <v>14</v>
      </c>
      <c r="E41" s="9">
        <v>20</v>
      </c>
      <c r="F41" s="11">
        <f>G41*E41</f>
        <v>234850000</v>
      </c>
      <c r="G41" s="11">
        <v>11742500</v>
      </c>
      <c r="H41" s="11">
        <f t="shared" si="4"/>
        <v>234850000</v>
      </c>
      <c r="I41" s="6">
        <v>42985</v>
      </c>
      <c r="J41" s="7" t="s">
        <v>5</v>
      </c>
      <c r="K41" s="16">
        <v>43301</v>
      </c>
      <c r="L41" s="17">
        <v>2956574</v>
      </c>
    </row>
    <row r="42" spans="1:12" s="3" customFormat="1" x14ac:dyDescent="0.25">
      <c r="A42" s="9" t="s">
        <v>119</v>
      </c>
      <c r="B42" s="19" t="s">
        <v>131</v>
      </c>
      <c r="C42" s="9" t="s">
        <v>19</v>
      </c>
      <c r="D42" s="10" t="s">
        <v>112</v>
      </c>
      <c r="E42" s="9">
        <v>2</v>
      </c>
      <c r="F42" s="11">
        <f>G42*E42</f>
        <v>27840000</v>
      </c>
      <c r="G42" s="11">
        <v>13920000</v>
      </c>
      <c r="H42" s="11">
        <f t="shared" si="4"/>
        <v>27840000</v>
      </c>
      <c r="I42" s="6">
        <v>43026</v>
      </c>
      <c r="J42" s="8" t="s">
        <v>5</v>
      </c>
      <c r="K42" s="16">
        <v>43028</v>
      </c>
      <c r="L42" s="17">
        <v>3235634</v>
      </c>
    </row>
    <row r="43" spans="1:12" s="3" customFormat="1" x14ac:dyDescent="0.25">
      <c r="A43" s="9" t="s">
        <v>119</v>
      </c>
      <c r="B43" s="19" t="s">
        <v>132</v>
      </c>
      <c r="C43" s="9" t="s">
        <v>21</v>
      </c>
      <c r="D43" s="10">
        <v>8.0399999999999991</v>
      </c>
      <c r="E43" s="9">
        <v>3</v>
      </c>
      <c r="F43" s="11">
        <v>20949000</v>
      </c>
      <c r="G43" s="11">
        <f>F43/E43</f>
        <v>6983000</v>
      </c>
      <c r="H43" s="11">
        <f t="shared" si="4"/>
        <v>20949000</v>
      </c>
      <c r="I43" s="6">
        <v>43041</v>
      </c>
      <c r="J43" s="7" t="s">
        <v>5</v>
      </c>
      <c r="K43" s="16">
        <v>43046</v>
      </c>
      <c r="L43" s="17">
        <v>3416744</v>
      </c>
    </row>
    <row r="44" spans="1:12" s="3" customFormat="1" x14ac:dyDescent="0.25">
      <c r="A44" s="9" t="s">
        <v>119</v>
      </c>
      <c r="B44" s="19" t="s">
        <v>131</v>
      </c>
      <c r="C44" s="9" t="s">
        <v>26</v>
      </c>
      <c r="D44" s="10">
        <v>11.98</v>
      </c>
      <c r="E44" s="9">
        <v>1</v>
      </c>
      <c r="F44" s="11">
        <v>9948092</v>
      </c>
      <c r="G44" s="11">
        <v>9948092</v>
      </c>
      <c r="H44" s="11">
        <f t="shared" si="4"/>
        <v>9948092</v>
      </c>
      <c r="I44" s="6">
        <v>43262</v>
      </c>
      <c r="J44" s="7" t="s">
        <v>5</v>
      </c>
      <c r="K44" s="16">
        <v>43264</v>
      </c>
      <c r="L44" s="17">
        <v>5432671</v>
      </c>
    </row>
    <row r="45" spans="1:12" s="3" customFormat="1" x14ac:dyDescent="0.25">
      <c r="A45" s="9" t="s">
        <v>119</v>
      </c>
      <c r="B45" s="19" t="s">
        <v>133</v>
      </c>
      <c r="C45" s="9" t="s">
        <v>49</v>
      </c>
      <c r="D45" s="10" t="s">
        <v>50</v>
      </c>
      <c r="E45" s="9">
        <v>11</v>
      </c>
      <c r="F45" s="11">
        <v>142835000</v>
      </c>
      <c r="G45" s="11">
        <f t="shared" ref="G45:G53" si="5">F45/E45</f>
        <v>12985000</v>
      </c>
      <c r="H45" s="11">
        <f t="shared" si="4"/>
        <v>142835000</v>
      </c>
      <c r="I45" s="6">
        <v>42986</v>
      </c>
      <c r="J45" s="7" t="s">
        <v>48</v>
      </c>
      <c r="K45" s="16">
        <v>43032</v>
      </c>
      <c r="L45" s="18" t="s">
        <v>52</v>
      </c>
    </row>
    <row r="46" spans="1:12" s="3" customFormat="1" x14ac:dyDescent="0.25">
      <c r="A46" s="9" t="s">
        <v>119</v>
      </c>
      <c r="B46" s="19" t="s">
        <v>133</v>
      </c>
      <c r="C46" s="9" t="s">
        <v>59</v>
      </c>
      <c r="D46" s="10" t="s">
        <v>60</v>
      </c>
      <c r="E46" s="9">
        <v>2</v>
      </c>
      <c r="F46" s="11">
        <v>17760000</v>
      </c>
      <c r="G46" s="11">
        <f t="shared" si="5"/>
        <v>8880000</v>
      </c>
      <c r="H46" s="11">
        <f t="shared" si="4"/>
        <v>17760000</v>
      </c>
      <c r="I46" s="6">
        <v>43207</v>
      </c>
      <c r="J46" s="7" t="s">
        <v>54</v>
      </c>
      <c r="K46" s="16" t="s">
        <v>115</v>
      </c>
      <c r="L46" s="18" t="s">
        <v>58</v>
      </c>
    </row>
    <row r="47" spans="1:12" s="3" customFormat="1" x14ac:dyDescent="0.25">
      <c r="A47" s="9" t="s">
        <v>119</v>
      </c>
      <c r="B47" s="19" t="s">
        <v>131</v>
      </c>
      <c r="C47" s="9" t="s">
        <v>64</v>
      </c>
      <c r="D47" s="10" t="s">
        <v>65</v>
      </c>
      <c r="E47" s="9">
        <v>2</v>
      </c>
      <c r="F47" s="11">
        <v>25680000</v>
      </c>
      <c r="G47" s="11">
        <f t="shared" si="5"/>
        <v>12840000</v>
      </c>
      <c r="H47" s="11">
        <f t="shared" si="4"/>
        <v>25680000</v>
      </c>
      <c r="I47" s="6">
        <v>42950</v>
      </c>
      <c r="J47" s="7" t="s">
        <v>54</v>
      </c>
      <c r="K47" s="16" t="s">
        <v>115</v>
      </c>
      <c r="L47" s="18" t="s">
        <v>66</v>
      </c>
    </row>
    <row r="48" spans="1:12" s="3" customFormat="1" x14ac:dyDescent="0.25">
      <c r="A48" s="9" t="s">
        <v>119</v>
      </c>
      <c r="B48" s="19" t="s">
        <v>131</v>
      </c>
      <c r="C48" s="9" t="s">
        <v>73</v>
      </c>
      <c r="D48" s="10" t="s">
        <v>74</v>
      </c>
      <c r="E48" s="9">
        <v>4</v>
      </c>
      <c r="F48" s="11">
        <v>58340000</v>
      </c>
      <c r="G48" s="11">
        <f t="shared" si="5"/>
        <v>14585000</v>
      </c>
      <c r="H48" s="11">
        <f t="shared" si="4"/>
        <v>58340000</v>
      </c>
      <c r="I48" s="6">
        <v>43265</v>
      </c>
      <c r="J48" s="7" t="s">
        <v>54</v>
      </c>
      <c r="K48" s="16" t="s">
        <v>115</v>
      </c>
      <c r="L48" s="18" t="s">
        <v>72</v>
      </c>
    </row>
    <row r="49" spans="1:12" s="3" customFormat="1" x14ac:dyDescent="0.25">
      <c r="A49" s="9" t="s">
        <v>119</v>
      </c>
      <c r="B49" s="19" t="s">
        <v>131</v>
      </c>
      <c r="C49" s="9" t="s">
        <v>82</v>
      </c>
      <c r="D49" s="10" t="s">
        <v>79</v>
      </c>
      <c r="E49" s="9">
        <v>3</v>
      </c>
      <c r="F49" s="11">
        <v>40050000</v>
      </c>
      <c r="G49" s="11">
        <f t="shared" si="5"/>
        <v>13350000</v>
      </c>
      <c r="H49" s="11">
        <f t="shared" si="4"/>
        <v>40050000</v>
      </c>
      <c r="I49" s="6">
        <v>42984</v>
      </c>
      <c r="J49" s="7" t="s">
        <v>54</v>
      </c>
      <c r="K49" s="16" t="s">
        <v>115</v>
      </c>
      <c r="L49" s="18" t="s">
        <v>77</v>
      </c>
    </row>
    <row r="50" spans="1:12" s="3" customFormat="1" x14ac:dyDescent="0.25">
      <c r="A50" s="9" t="s">
        <v>119</v>
      </c>
      <c r="B50" s="19" t="s">
        <v>131</v>
      </c>
      <c r="C50" s="9" t="s">
        <v>87</v>
      </c>
      <c r="D50" s="10" t="s">
        <v>79</v>
      </c>
      <c r="E50" s="9">
        <v>1</v>
      </c>
      <c r="F50" s="11">
        <v>13350000</v>
      </c>
      <c r="G50" s="11">
        <f t="shared" si="5"/>
        <v>13350000</v>
      </c>
      <c r="H50" s="11">
        <f t="shared" si="4"/>
        <v>13350000</v>
      </c>
      <c r="I50" s="6">
        <v>42986</v>
      </c>
      <c r="J50" s="7" t="s">
        <v>54</v>
      </c>
      <c r="K50" s="16" t="s">
        <v>115</v>
      </c>
      <c r="L50" s="18" t="s">
        <v>85</v>
      </c>
    </row>
    <row r="51" spans="1:12" s="3" customFormat="1" x14ac:dyDescent="0.25">
      <c r="A51" s="9" t="s">
        <v>119</v>
      </c>
      <c r="B51" s="19" t="s">
        <v>131</v>
      </c>
      <c r="C51" s="9" t="s">
        <v>88</v>
      </c>
      <c r="D51" s="10" t="s">
        <v>89</v>
      </c>
      <c r="E51" s="9">
        <v>3</v>
      </c>
      <c r="F51" s="11">
        <v>33627000</v>
      </c>
      <c r="G51" s="11">
        <f t="shared" si="5"/>
        <v>11209000</v>
      </c>
      <c r="H51" s="11">
        <f t="shared" si="4"/>
        <v>33627000</v>
      </c>
      <c r="I51" s="6">
        <v>43171</v>
      </c>
      <c r="J51" s="7" t="s">
        <v>54</v>
      </c>
      <c r="K51" s="16" t="s">
        <v>115</v>
      </c>
      <c r="L51" s="18" t="s">
        <v>90</v>
      </c>
    </row>
    <row r="52" spans="1:12" s="3" customFormat="1" x14ac:dyDescent="0.25">
      <c r="A52" s="9" t="s">
        <v>119</v>
      </c>
      <c r="B52" s="19" t="s">
        <v>131</v>
      </c>
      <c r="C52" s="9" t="s">
        <v>96</v>
      </c>
      <c r="D52" s="10" t="s">
        <v>110</v>
      </c>
      <c r="E52" s="9">
        <v>2</v>
      </c>
      <c r="F52" s="11">
        <v>18700000</v>
      </c>
      <c r="G52" s="11">
        <f t="shared" si="5"/>
        <v>9350000</v>
      </c>
      <c r="H52" s="11">
        <f t="shared" si="4"/>
        <v>18700000</v>
      </c>
      <c r="I52" s="6">
        <v>43172</v>
      </c>
      <c r="J52" s="7" t="s">
        <v>54</v>
      </c>
      <c r="K52" s="16" t="s">
        <v>115</v>
      </c>
      <c r="L52" s="18" t="s">
        <v>97</v>
      </c>
    </row>
    <row r="53" spans="1:12" s="3" customFormat="1" x14ac:dyDescent="0.25">
      <c r="A53" s="9" t="s">
        <v>119</v>
      </c>
      <c r="B53" s="19" t="s">
        <v>131</v>
      </c>
      <c r="C53" s="9" t="s">
        <v>98</v>
      </c>
      <c r="D53" s="10" t="s">
        <v>111</v>
      </c>
      <c r="E53" s="9">
        <v>2</v>
      </c>
      <c r="F53" s="11">
        <v>18870000</v>
      </c>
      <c r="G53" s="11">
        <f t="shared" si="5"/>
        <v>9435000</v>
      </c>
      <c r="H53" s="11">
        <f t="shared" si="4"/>
        <v>18870000</v>
      </c>
      <c r="I53" s="6">
        <v>43168</v>
      </c>
      <c r="J53" s="7" t="s">
        <v>54</v>
      </c>
      <c r="K53" s="16" t="s">
        <v>115</v>
      </c>
      <c r="L53" s="18" t="s">
        <v>99</v>
      </c>
    </row>
    <row r="54" spans="1:12" s="3" customFormat="1" x14ac:dyDescent="0.25">
      <c r="A54" s="9" t="s">
        <v>120</v>
      </c>
      <c r="B54" s="19" t="s">
        <v>137</v>
      </c>
      <c r="C54" s="9" t="s">
        <v>10</v>
      </c>
      <c r="D54" s="10" t="s">
        <v>14</v>
      </c>
      <c r="E54" s="9">
        <v>10</v>
      </c>
      <c r="F54" s="11">
        <v>128500000</v>
      </c>
      <c r="G54" s="11">
        <v>12850000</v>
      </c>
      <c r="H54" s="11">
        <f t="shared" si="4"/>
        <v>128500000</v>
      </c>
      <c r="I54" s="6">
        <v>42971</v>
      </c>
      <c r="J54" s="7" t="s">
        <v>5</v>
      </c>
      <c r="K54" s="16">
        <v>42984</v>
      </c>
      <c r="L54" s="17">
        <v>2857798</v>
      </c>
    </row>
    <row r="55" spans="1:12" s="3" customFormat="1" x14ac:dyDescent="0.25">
      <c r="A55" s="9" t="s">
        <v>120</v>
      </c>
      <c r="B55" s="19" t="s">
        <v>137</v>
      </c>
      <c r="C55" s="9" t="s">
        <v>11</v>
      </c>
      <c r="D55" s="13">
        <v>12</v>
      </c>
      <c r="E55" s="9">
        <v>10</v>
      </c>
      <c r="F55" s="11">
        <v>135900000</v>
      </c>
      <c r="G55" s="11">
        <v>13550000</v>
      </c>
      <c r="H55" s="11">
        <f t="shared" si="4"/>
        <v>135500000</v>
      </c>
      <c r="I55" s="6">
        <v>43109</v>
      </c>
      <c r="J55" s="7" t="s">
        <v>5</v>
      </c>
      <c r="K55" s="16">
        <v>43109</v>
      </c>
      <c r="L55" s="17">
        <v>4021232</v>
      </c>
    </row>
    <row r="56" spans="1:12" s="3" customFormat="1" x14ac:dyDescent="0.25">
      <c r="A56" s="9" t="s">
        <v>120</v>
      </c>
      <c r="B56" s="19" t="s">
        <v>137</v>
      </c>
      <c r="C56" s="9" t="s">
        <v>15</v>
      </c>
      <c r="D56" s="10">
        <v>12.18</v>
      </c>
      <c r="E56" s="9">
        <v>4</v>
      </c>
      <c r="F56" s="11">
        <f>G56*E56</f>
        <v>52880000</v>
      </c>
      <c r="G56" s="11">
        <v>13220000</v>
      </c>
      <c r="H56" s="11">
        <f t="shared" si="4"/>
        <v>52880000</v>
      </c>
      <c r="I56" s="6">
        <v>43067</v>
      </c>
      <c r="J56" s="7" t="s">
        <v>5</v>
      </c>
      <c r="K56" s="16">
        <v>43068</v>
      </c>
      <c r="L56" s="17">
        <v>3628368</v>
      </c>
    </row>
    <row r="57" spans="1:12" s="3" customFormat="1" x14ac:dyDescent="0.25">
      <c r="A57" s="9" t="s">
        <v>120</v>
      </c>
      <c r="B57" s="19" t="s">
        <v>134</v>
      </c>
      <c r="C57" s="9" t="s">
        <v>16</v>
      </c>
      <c r="D57" s="10">
        <v>12.18</v>
      </c>
      <c r="E57" s="9">
        <v>15</v>
      </c>
      <c r="F57" s="11">
        <f>G57*E57</f>
        <v>152250000</v>
      </c>
      <c r="G57" s="11">
        <v>10150000</v>
      </c>
      <c r="H57" s="11">
        <f t="shared" si="4"/>
        <v>152250000</v>
      </c>
      <c r="I57" s="6">
        <v>43033</v>
      </c>
      <c r="J57" s="7" t="s">
        <v>5</v>
      </c>
      <c r="K57" s="16">
        <v>43034</v>
      </c>
      <c r="L57" s="17">
        <v>3306252</v>
      </c>
    </row>
    <row r="58" spans="1:12" s="3" customFormat="1" x14ac:dyDescent="0.25">
      <c r="A58" s="9" t="s">
        <v>120</v>
      </c>
      <c r="B58" s="19" t="s">
        <v>137</v>
      </c>
      <c r="C58" s="9" t="s">
        <v>17</v>
      </c>
      <c r="D58" s="10">
        <v>12.18</v>
      </c>
      <c r="E58" s="9">
        <v>9</v>
      </c>
      <c r="F58" s="11">
        <f>G58*E58</f>
        <v>120600000</v>
      </c>
      <c r="G58" s="11">
        <v>13400000</v>
      </c>
      <c r="H58" s="11">
        <f t="shared" si="4"/>
        <v>120600000</v>
      </c>
      <c r="I58" s="6">
        <v>42999</v>
      </c>
      <c r="J58" s="7" t="s">
        <v>5</v>
      </c>
      <c r="K58" s="16">
        <v>43299</v>
      </c>
      <c r="L58" s="17">
        <v>2995742</v>
      </c>
    </row>
    <row r="59" spans="1:12" s="3" customFormat="1" x14ac:dyDescent="0.25">
      <c r="A59" s="9" t="s">
        <v>120</v>
      </c>
      <c r="B59" s="19" t="s">
        <v>135</v>
      </c>
      <c r="C59" s="9" t="s">
        <v>22</v>
      </c>
      <c r="D59" s="13">
        <v>18</v>
      </c>
      <c r="E59" s="9">
        <v>2</v>
      </c>
      <c r="F59" s="11">
        <v>29329000</v>
      </c>
      <c r="G59" s="11">
        <v>14664500</v>
      </c>
      <c r="H59" s="11">
        <f t="shared" si="4"/>
        <v>29329000</v>
      </c>
      <c r="I59" s="6">
        <v>42818</v>
      </c>
      <c r="J59" s="7" t="s">
        <v>5</v>
      </c>
      <c r="K59" s="16">
        <v>43383</v>
      </c>
      <c r="L59" s="17">
        <v>6425091</v>
      </c>
    </row>
    <row r="60" spans="1:12" s="3" customFormat="1" x14ac:dyDescent="0.25">
      <c r="A60" s="9" t="s">
        <v>120</v>
      </c>
      <c r="B60" s="19" t="s">
        <v>137</v>
      </c>
      <c r="C60" s="9" t="s">
        <v>23</v>
      </c>
      <c r="D60" s="10">
        <v>12</v>
      </c>
      <c r="E60" s="9">
        <v>10</v>
      </c>
      <c r="F60" s="11">
        <v>132288000</v>
      </c>
      <c r="G60" s="11">
        <v>13228800</v>
      </c>
      <c r="H60" s="11">
        <f t="shared" si="4"/>
        <v>132288000</v>
      </c>
      <c r="I60" s="6">
        <v>42818</v>
      </c>
      <c r="J60" s="7" t="s">
        <v>5</v>
      </c>
      <c r="K60" s="16">
        <v>43378</v>
      </c>
      <c r="L60" s="17">
        <v>6383387</v>
      </c>
    </row>
    <row r="61" spans="1:12" s="3" customFormat="1" x14ac:dyDescent="0.25">
      <c r="A61" s="9" t="s">
        <v>120</v>
      </c>
      <c r="B61" s="19" t="s">
        <v>135</v>
      </c>
      <c r="C61" s="9" t="s">
        <v>29</v>
      </c>
      <c r="D61" s="13">
        <v>18</v>
      </c>
      <c r="E61" s="9">
        <v>10</v>
      </c>
      <c r="F61" s="11">
        <f>G61*E61</f>
        <v>124830000</v>
      </c>
      <c r="G61" s="11">
        <v>12483000</v>
      </c>
      <c r="H61" s="11">
        <f t="shared" si="4"/>
        <v>124830000</v>
      </c>
      <c r="I61" s="6">
        <v>42923</v>
      </c>
      <c r="J61" s="7" t="s">
        <v>5</v>
      </c>
      <c r="K61" s="16">
        <v>42936</v>
      </c>
      <c r="L61" s="17">
        <v>2439334</v>
      </c>
    </row>
    <row r="62" spans="1:12" s="3" customFormat="1" x14ac:dyDescent="0.25">
      <c r="A62" s="9" t="s">
        <v>120</v>
      </c>
      <c r="B62" s="19" t="s">
        <v>134</v>
      </c>
      <c r="C62" s="9" t="s">
        <v>30</v>
      </c>
      <c r="D62" s="13">
        <v>12</v>
      </c>
      <c r="E62" s="9">
        <v>5</v>
      </c>
      <c r="F62" s="11">
        <f>G62*E62</f>
        <v>48380000</v>
      </c>
      <c r="G62" s="11">
        <v>9676000</v>
      </c>
      <c r="H62" s="11">
        <f t="shared" si="4"/>
        <v>48380000</v>
      </c>
      <c r="I62" s="6">
        <v>42923</v>
      </c>
      <c r="J62" s="7" t="s">
        <v>5</v>
      </c>
      <c r="K62" s="16">
        <v>42936</v>
      </c>
      <c r="L62" s="17">
        <v>2439334</v>
      </c>
    </row>
    <row r="63" spans="1:12" s="3" customFormat="1" x14ac:dyDescent="0.25">
      <c r="A63" s="9" t="s">
        <v>120</v>
      </c>
      <c r="B63" s="19" t="s">
        <v>136</v>
      </c>
      <c r="C63" s="9" t="s">
        <v>43</v>
      </c>
      <c r="D63" s="10">
        <v>17.91</v>
      </c>
      <c r="E63" s="9">
        <v>1</v>
      </c>
      <c r="F63" s="11">
        <f>G63*E63</f>
        <v>16940000</v>
      </c>
      <c r="G63" s="11">
        <v>16940000</v>
      </c>
      <c r="H63" s="11">
        <f t="shared" si="4"/>
        <v>16940000</v>
      </c>
      <c r="I63" s="6">
        <v>43271</v>
      </c>
      <c r="J63" s="7" t="s">
        <v>5</v>
      </c>
      <c r="K63" s="16">
        <v>43277</v>
      </c>
      <c r="L63" s="17">
        <v>5558723</v>
      </c>
    </row>
    <row r="64" spans="1:12" s="3" customFormat="1" x14ac:dyDescent="0.25">
      <c r="A64" s="9" t="s">
        <v>120</v>
      </c>
      <c r="B64" s="19" t="s">
        <v>137</v>
      </c>
      <c r="C64" s="9" t="s">
        <v>44</v>
      </c>
      <c r="D64" s="10" t="s">
        <v>124</v>
      </c>
      <c r="E64" s="9">
        <v>7</v>
      </c>
      <c r="F64" s="11">
        <f>G64*E64</f>
        <v>93730000</v>
      </c>
      <c r="G64" s="11">
        <v>13390000</v>
      </c>
      <c r="H64" s="11">
        <f t="shared" si="4"/>
        <v>93730000</v>
      </c>
      <c r="I64" s="6">
        <v>43300</v>
      </c>
      <c r="J64" s="8" t="s">
        <v>5</v>
      </c>
      <c r="K64" s="16">
        <v>43304</v>
      </c>
      <c r="L64" s="17">
        <v>5765639</v>
      </c>
    </row>
    <row r="65" spans="1:12" s="3" customFormat="1" x14ac:dyDescent="0.25">
      <c r="A65" s="9" t="s">
        <v>120</v>
      </c>
      <c r="B65" s="19" t="s">
        <v>137</v>
      </c>
      <c r="C65" s="9" t="s">
        <v>47</v>
      </c>
      <c r="D65" s="13">
        <v>12</v>
      </c>
      <c r="E65" s="9">
        <v>4</v>
      </c>
      <c r="F65" s="11">
        <f>G65*E65</f>
        <v>49516000</v>
      </c>
      <c r="G65" s="11">
        <v>12379000</v>
      </c>
      <c r="H65" s="11">
        <f t="shared" si="4"/>
        <v>49516000</v>
      </c>
      <c r="I65" s="6">
        <v>43343</v>
      </c>
      <c r="J65" s="7" t="s">
        <v>5</v>
      </c>
      <c r="K65" s="16">
        <v>43377</v>
      </c>
      <c r="L65" s="17">
        <v>6374347</v>
      </c>
    </row>
    <row r="66" spans="1:12" s="3" customFormat="1" x14ac:dyDescent="0.25">
      <c r="A66" s="9" t="s">
        <v>120</v>
      </c>
      <c r="B66" s="19" t="s">
        <v>136</v>
      </c>
      <c r="C66" s="9" t="s">
        <v>106</v>
      </c>
      <c r="D66" s="13">
        <v>18</v>
      </c>
      <c r="E66" s="9">
        <v>11</v>
      </c>
      <c r="F66" s="11">
        <v>183150000</v>
      </c>
      <c r="G66" s="11">
        <f>F66/E66</f>
        <v>16650000</v>
      </c>
      <c r="H66" s="11">
        <f t="shared" si="4"/>
        <v>183150000</v>
      </c>
      <c r="I66" s="6">
        <v>43041</v>
      </c>
      <c r="J66" s="7" t="s">
        <v>48</v>
      </c>
      <c r="K66" s="16">
        <v>43047</v>
      </c>
      <c r="L66" s="18" t="s">
        <v>53</v>
      </c>
    </row>
    <row r="67" spans="1:12" s="3" customFormat="1" x14ac:dyDescent="0.25">
      <c r="A67" s="9" t="s">
        <v>120</v>
      </c>
      <c r="B67" s="19" t="s">
        <v>136</v>
      </c>
      <c r="C67" s="9" t="s">
        <v>107</v>
      </c>
      <c r="D67" s="10" t="s">
        <v>125</v>
      </c>
      <c r="E67" s="9">
        <v>2</v>
      </c>
      <c r="F67" s="11">
        <v>31798000</v>
      </c>
      <c r="G67" s="11">
        <f>F67/E67</f>
        <v>15899000</v>
      </c>
      <c r="H67" s="11">
        <f t="shared" ref="H67" si="6">E67*G67</f>
        <v>31798000</v>
      </c>
      <c r="I67" s="6">
        <v>42789</v>
      </c>
      <c r="J67" s="7" t="s">
        <v>54</v>
      </c>
      <c r="K67" s="16" t="s">
        <v>115</v>
      </c>
      <c r="L67" s="18" t="s">
        <v>55</v>
      </c>
    </row>
    <row r="68" spans="1:12" s="3" customFormat="1" x14ac:dyDescent="0.25">
      <c r="A68" s="9" t="s">
        <v>121</v>
      </c>
      <c r="B68" s="19" t="s">
        <v>138</v>
      </c>
      <c r="C68" s="9" t="s">
        <v>102</v>
      </c>
      <c r="D68" s="10" t="s">
        <v>115</v>
      </c>
      <c r="E68" s="9">
        <v>2</v>
      </c>
      <c r="F68" s="11">
        <v>37408120</v>
      </c>
      <c r="G68" s="11">
        <v>18704060</v>
      </c>
      <c r="H68" s="11">
        <f>G68*E68</f>
        <v>37408120</v>
      </c>
      <c r="I68" s="6">
        <v>42906</v>
      </c>
      <c r="J68" s="7" t="s">
        <v>5</v>
      </c>
      <c r="K68" s="16">
        <v>42928</v>
      </c>
      <c r="L68" s="17">
        <v>2229910</v>
      </c>
    </row>
    <row r="69" spans="1:12" s="3" customFormat="1" x14ac:dyDescent="0.25">
      <c r="A69" s="9" t="s">
        <v>121</v>
      </c>
      <c r="B69" s="19" t="s">
        <v>138</v>
      </c>
      <c r="C69" s="9" t="s">
        <v>103</v>
      </c>
      <c r="D69" s="10" t="s">
        <v>115</v>
      </c>
      <c r="E69" s="9">
        <v>8</v>
      </c>
      <c r="F69" s="11">
        <v>175731000</v>
      </c>
      <c r="G69" s="11">
        <f>F69/E69</f>
        <v>21966375</v>
      </c>
      <c r="H69" s="11">
        <f>G69*E69</f>
        <v>175731000</v>
      </c>
      <c r="I69" s="6">
        <v>43012</v>
      </c>
      <c r="J69" s="7" t="s">
        <v>5</v>
      </c>
      <c r="K69" s="16">
        <v>43046</v>
      </c>
      <c r="L69" s="17">
        <v>3097598</v>
      </c>
    </row>
    <row r="70" spans="1:12" s="3" customFormat="1" x14ac:dyDescent="0.25">
      <c r="A70" s="9" t="s">
        <v>121</v>
      </c>
      <c r="B70" s="19" t="s">
        <v>138</v>
      </c>
      <c r="C70" s="9" t="s">
        <v>104</v>
      </c>
      <c r="D70" s="10" t="s">
        <v>115</v>
      </c>
      <c r="E70" s="9">
        <v>3</v>
      </c>
      <c r="F70" s="11">
        <f>G70*E70</f>
        <v>103950000</v>
      </c>
      <c r="G70" s="11">
        <v>34650000</v>
      </c>
      <c r="H70" s="11">
        <f>G70*E70</f>
        <v>103950000</v>
      </c>
      <c r="I70" s="6">
        <v>43263</v>
      </c>
      <c r="J70" s="7" t="s">
        <v>5</v>
      </c>
      <c r="K70" s="16">
        <v>43269</v>
      </c>
      <c r="L70" s="17">
        <v>5475827</v>
      </c>
    </row>
    <row r="71" spans="1:12" s="3" customFormat="1" x14ac:dyDescent="0.25">
      <c r="A71" s="9" t="s">
        <v>121</v>
      </c>
      <c r="B71" s="19" t="s">
        <v>138</v>
      </c>
      <c r="C71" s="9" t="s">
        <v>105</v>
      </c>
      <c r="D71" s="10" t="s">
        <v>115</v>
      </c>
      <c r="E71" s="9">
        <v>200</v>
      </c>
      <c r="F71" s="11">
        <f>G71*E71</f>
        <v>12246000000</v>
      </c>
      <c r="G71" s="11">
        <v>61230000</v>
      </c>
      <c r="H71" s="11">
        <f>G71*E71</f>
        <v>12246000000</v>
      </c>
      <c r="I71" s="6">
        <v>38868</v>
      </c>
      <c r="J71" s="7" t="s">
        <v>5</v>
      </c>
      <c r="K71" s="16">
        <v>42908</v>
      </c>
      <c r="L71" s="17">
        <v>2141954</v>
      </c>
    </row>
    <row r="72" spans="1:12" s="3" customFormat="1" x14ac:dyDescent="0.25">
      <c r="A72" s="14" t="s">
        <v>122</v>
      </c>
      <c r="B72" s="14"/>
      <c r="C72" s="15"/>
    </row>
    <row r="73" spans="1:12" s="3" customFormat="1" x14ac:dyDescent="0.25">
      <c r="A73" s="14" t="s">
        <v>126</v>
      </c>
      <c r="B73" s="14"/>
      <c r="C73" s="15"/>
    </row>
  </sheetData>
  <pageMargins left="0.7" right="0.7" top="0.78740157499999996" bottom="0.78740157499999996" header="0.3" footer="0.3"/>
  <pageSetup paperSize="8" scale="6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189CFF1435A942AECE1E5B6412D5EC" ma:contentTypeVersion="0" ma:contentTypeDescription="Vytvoří nový dokument" ma:contentTypeScope="" ma:versionID="3b4b67871ce7adbe19186ce13ae235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73E45D-D2C4-4942-A5E6-53EF6E1E6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FCA7CC-0393-49B8-9012-24F7FD66D440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08717CC-2EE6-4038-B054-30E9E5114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Kupní ceny DP - RS a IS VZ</vt:lpstr>
    </vt:vector>
  </TitlesOfParts>
  <Company>NKU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WIATROVÁ Martina</dc:creator>
  <cp:lastModifiedBy>ODSTRČILÍK Petr</cp:lastModifiedBy>
  <cp:lastPrinted>2019-09-19T12:12:05Z</cp:lastPrinted>
  <dcterms:created xsi:type="dcterms:W3CDTF">2018-10-25T13:17:22Z</dcterms:created>
  <dcterms:modified xsi:type="dcterms:W3CDTF">2019-09-25T05:50:22Z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0x01010050189CFF1435A942AECE1E5B6412D5EC</vt:lpwstr>
  </property>
</Properties>
</file>